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_000\Documents\Office 2013 Fund\capstones\Solutions\Solutions AU Final\"/>
    </mc:Choice>
  </mc:AlternateContent>
  <bookViews>
    <workbookView xWindow="0" yWindow="0" windowWidth="15330" windowHeight="4635" activeTab="1"/>
  </bookViews>
  <sheets>
    <sheet name="Classes 2015-2016" sheetId="5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Sheet1!$A$4:$H$16</definedName>
  </definedNames>
  <calcPr calcId="152511"/>
</workbook>
</file>

<file path=xl/calcChain.xml><?xml version="1.0" encoding="utf-8"?>
<calcChain xmlns="http://schemas.openxmlformats.org/spreadsheetml/2006/main">
  <c r="B24" i="1" l="1"/>
  <c r="B19" i="1" l="1"/>
  <c r="B20" i="1"/>
  <c r="G16" i="1"/>
  <c r="C16" i="1"/>
  <c r="B16" i="1"/>
  <c r="F7" i="1"/>
  <c r="H7" i="1" s="1"/>
  <c r="F6" i="1"/>
  <c r="H6" i="1" s="1"/>
  <c r="F10" i="1"/>
  <c r="H10" i="1" s="1"/>
  <c r="F8" i="1"/>
  <c r="H8" i="1" s="1"/>
  <c r="F13" i="1"/>
  <c r="H13" i="1" s="1"/>
  <c r="F5" i="1"/>
  <c r="H5" i="1" s="1"/>
  <c r="F9" i="1"/>
  <c r="H9" i="1" s="1"/>
  <c r="F14" i="1"/>
  <c r="H14" i="1" s="1"/>
  <c r="F15" i="1"/>
  <c r="H15" i="1" s="1"/>
  <c r="F12" i="1"/>
  <c r="H12" i="1" s="1"/>
  <c r="F11" i="1"/>
  <c r="H11" i="1" s="1"/>
  <c r="D12" i="1"/>
  <c r="E12" i="1" s="1"/>
  <c r="H16" i="1" l="1"/>
  <c r="B25" i="1" s="1"/>
  <c r="B23" i="1"/>
  <c r="F16" i="1"/>
  <c r="D7" i="1"/>
  <c r="E7" i="1" s="1"/>
  <c r="D6" i="1"/>
  <c r="E6" i="1" s="1"/>
  <c r="D10" i="1"/>
  <c r="E10" i="1" s="1"/>
  <c r="D8" i="1"/>
  <c r="E8" i="1" s="1"/>
  <c r="D13" i="1"/>
  <c r="E13" i="1" s="1"/>
  <c r="D5" i="1"/>
  <c r="E5" i="1" s="1"/>
  <c r="D9" i="1"/>
  <c r="E9" i="1" s="1"/>
  <c r="D14" i="1"/>
  <c r="D15" i="1"/>
  <c r="E15" i="1" s="1"/>
  <c r="D11" i="1"/>
  <c r="E11" i="1" s="1"/>
  <c r="E14" i="1" l="1"/>
  <c r="B22" i="1" s="1"/>
  <c r="B21" i="1"/>
  <c r="D16" i="1"/>
</calcChain>
</file>

<file path=xl/sharedStrings.xml><?xml version="1.0" encoding="utf-8"?>
<sst xmlns="http://schemas.openxmlformats.org/spreadsheetml/2006/main" count="29" uniqueCount="29">
  <si>
    <t>The Right Fit</t>
  </si>
  <si>
    <t>Yoga</t>
  </si>
  <si>
    <t>Pilates</t>
  </si>
  <si>
    <t>Average growth %</t>
  </si>
  <si>
    <t>Analysis</t>
  </si>
  <si>
    <t>Amount</t>
  </si>
  <si>
    <t>Instructor bonus pool</t>
  </si>
  <si>
    <t>Adjusted profit</t>
  </si>
  <si>
    <t>Instructor Fees</t>
  </si>
  <si>
    <t>Aerobics</t>
  </si>
  <si>
    <t>Aqua Aerobics</t>
  </si>
  <si>
    <t>Cross Training</t>
  </si>
  <si>
    <t>Indoor Cycling</t>
  </si>
  <si>
    <t>Strength and Flexibility</t>
  </si>
  <si>
    <t>Tai Chi</t>
  </si>
  <si>
    <t>Weight Training</t>
  </si>
  <si>
    <t>% Increase</t>
  </si>
  <si>
    <t>Profit</t>
  </si>
  <si>
    <t>Total</t>
  </si>
  <si>
    <t>Classes  Sales Analysis, 2015-2016</t>
  </si>
  <si>
    <t>Lowest class sales amount</t>
  </si>
  <si>
    <t>Highest class sales amount</t>
  </si>
  <si>
    <t>Largest sales increase</t>
  </si>
  <si>
    <t>Average sales per class</t>
  </si>
  <si>
    <t xml:space="preserve"> Sales Growth</t>
  </si>
  <si>
    <t>Total Sales</t>
  </si>
  <si>
    <t>Trend</t>
  </si>
  <si>
    <t>Hydro Training</t>
  </si>
  <si>
    <t>Kickboxing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</si>
</sst>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Border="1" applyAlignment="1">
      <alignment horizontal="center"/>
    </xf>
    <xf numFmtId="0" fontId="5" fillId="0" borderId="0" xfId="0" applyFont="1"/>
    <xf numFmtId="0" fontId="0" fillId="3" borderId="2" xfId="0" applyFill="1" applyBorder="1"/>
    <xf numFmtId="164" fontId="0" fillId="2" borderId="2" xfId="0" applyNumberFormat="1" applyFill="1" applyBorder="1"/>
    <xf numFmtId="9" fontId="0" fillId="2" borderId="2" xfId="1" applyFont="1" applyFill="1" applyBorder="1"/>
    <xf numFmtId="0" fontId="6" fillId="4" borderId="0" xfId="3" applyFont="1" applyFill="1" applyBorder="1"/>
    <xf numFmtId="0" fontId="6" fillId="4" borderId="0" xfId="3" applyFont="1" applyFill="1" applyBorder="1" applyAlignment="1"/>
    <xf numFmtId="0" fontId="0" fillId="3" borderId="2" xfId="0" applyFont="1" applyFill="1" applyBorder="1"/>
    <xf numFmtId="9" fontId="0" fillId="2" borderId="2" xfId="0" applyNumberFormat="1" applyFill="1" applyBorder="1"/>
    <xf numFmtId="165" fontId="0" fillId="2" borderId="2" xfId="0" applyNumberFormat="1" applyFill="1" applyBorder="1"/>
    <xf numFmtId="0" fontId="0" fillId="4" borderId="0" xfId="0" applyFill="1" applyBorder="1"/>
    <xf numFmtId="44" fontId="0" fillId="4" borderId="0" xfId="0" applyNumberFormat="1" applyFill="1" applyBorder="1"/>
    <xf numFmtId="164" fontId="4" fillId="4" borderId="0" xfId="0" applyNumberFormat="1" applyFont="1" applyFill="1" applyBorder="1"/>
    <xf numFmtId="164" fontId="0" fillId="2" borderId="3" xfId="0" applyNumberFormat="1" applyFill="1" applyBorder="1"/>
    <xf numFmtId="0" fontId="6" fillId="4" borderId="2" xfId="3" applyFont="1" applyFill="1" applyBorder="1"/>
    <xf numFmtId="0" fontId="0" fillId="0" borderId="2" xfId="0" applyBorder="1"/>
    <xf numFmtId="0" fontId="2" fillId="0" borderId="0" xfId="2" applyAlignment="1">
      <alignment horizontal="center"/>
    </xf>
    <xf numFmtId="0" fontId="3" fillId="0" borderId="1" xfId="3" applyAlignment="1">
      <alignment horizontal="center"/>
    </xf>
  </cellXfs>
  <cellStyles count="4">
    <cellStyle name="Heading 1" xfId="3" builtinId="16"/>
    <cellStyle name="Normal" xfId="0" builtinId="0"/>
    <cellStyle name="Percent" xfId="1" builtinId="5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The Right Fit Classes, 2015-2016</a:t>
            </a:r>
            <a:endParaRPr lang="en-US"/>
          </a:p>
        </c:rich>
      </c:tx>
      <c:layout/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Sheet1!$A$5:$A$15</c:f>
              <c:strCache>
                <c:ptCount val="11"/>
                <c:pt idx="0">
                  <c:v>Aerobics</c:v>
                </c:pt>
                <c:pt idx="1">
                  <c:v>Hydro Training</c:v>
                </c:pt>
                <c:pt idx="2">
                  <c:v>Aqua Aerobics</c:v>
                </c:pt>
                <c:pt idx="3">
                  <c:v>Indoor Cycling</c:v>
                </c:pt>
                <c:pt idx="4">
                  <c:v>Weight Training</c:v>
                </c:pt>
                <c:pt idx="5">
                  <c:v>Cross Training</c:v>
                </c:pt>
                <c:pt idx="6">
                  <c:v>Tai Chi</c:v>
                </c:pt>
                <c:pt idx="7">
                  <c:v>Kickboxing</c:v>
                </c:pt>
                <c:pt idx="8">
                  <c:v>Strength and Flexibility</c:v>
                </c:pt>
                <c:pt idx="9">
                  <c:v>Pilates</c:v>
                </c:pt>
                <c:pt idx="10">
                  <c:v>Yoga</c:v>
                </c:pt>
              </c:strCache>
            </c:strRef>
          </c:cat>
          <c:val>
            <c:numRef>
              <c:f>Sheet1!$B$5:$B$15</c:f>
              <c:numCache>
                <c:formatCode>"$"#,##0</c:formatCode>
                <c:ptCount val="11"/>
                <c:pt idx="0">
                  <c:v>3233</c:v>
                </c:pt>
                <c:pt idx="1">
                  <c:v>2144</c:v>
                </c:pt>
                <c:pt idx="2">
                  <c:v>6587</c:v>
                </c:pt>
                <c:pt idx="3">
                  <c:v>3277</c:v>
                </c:pt>
                <c:pt idx="4">
                  <c:v>5987</c:v>
                </c:pt>
                <c:pt idx="5">
                  <c:v>6755</c:v>
                </c:pt>
                <c:pt idx="6">
                  <c:v>7643</c:v>
                </c:pt>
                <c:pt idx="7">
                  <c:v>7654</c:v>
                </c:pt>
                <c:pt idx="8">
                  <c:v>8755</c:v>
                </c:pt>
                <c:pt idx="9">
                  <c:v>10988</c:v>
                </c:pt>
                <c:pt idx="10">
                  <c:v>10876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Sheet1!$A$5:$A$15</c:f>
              <c:strCache>
                <c:ptCount val="11"/>
                <c:pt idx="0">
                  <c:v>Aerobics</c:v>
                </c:pt>
                <c:pt idx="1">
                  <c:v>Hydro Training</c:v>
                </c:pt>
                <c:pt idx="2">
                  <c:v>Aqua Aerobics</c:v>
                </c:pt>
                <c:pt idx="3">
                  <c:v>Indoor Cycling</c:v>
                </c:pt>
                <c:pt idx="4">
                  <c:v>Weight Training</c:v>
                </c:pt>
                <c:pt idx="5">
                  <c:v>Cross Training</c:v>
                </c:pt>
                <c:pt idx="6">
                  <c:v>Tai Chi</c:v>
                </c:pt>
                <c:pt idx="7">
                  <c:v>Kickboxing</c:v>
                </c:pt>
                <c:pt idx="8">
                  <c:v>Strength and Flexibility</c:v>
                </c:pt>
                <c:pt idx="9">
                  <c:v>Pilates</c:v>
                </c:pt>
                <c:pt idx="10">
                  <c:v>Yoga</c:v>
                </c:pt>
              </c:strCache>
            </c:strRef>
          </c:cat>
          <c:val>
            <c:numRef>
              <c:f>Sheet1!$C$5:$C$15</c:f>
              <c:numCache>
                <c:formatCode>"$"#,##0</c:formatCode>
                <c:ptCount val="11"/>
                <c:pt idx="0">
                  <c:v>5688</c:v>
                </c:pt>
                <c:pt idx="1">
                  <c:v>7632</c:v>
                </c:pt>
                <c:pt idx="2">
                  <c:v>5644</c:v>
                </c:pt>
                <c:pt idx="3">
                  <c:v>9855</c:v>
                </c:pt>
                <c:pt idx="4">
                  <c:v>8755</c:v>
                </c:pt>
                <c:pt idx="5">
                  <c:v>8643</c:v>
                </c:pt>
                <c:pt idx="6">
                  <c:v>8976</c:v>
                </c:pt>
                <c:pt idx="7">
                  <c:v>10987</c:v>
                </c:pt>
                <c:pt idx="8">
                  <c:v>10667</c:v>
                </c:pt>
                <c:pt idx="9">
                  <c:v>12025</c:v>
                </c:pt>
                <c:pt idx="10">
                  <c:v>12550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60126640"/>
        <c:axId val="260128816"/>
      </c:barChart>
      <c:catAx>
        <c:axId val="2601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Classes</a:t>
                </a:r>
                <a:endParaRPr lang="en-US"/>
              </a:p>
            </c:rich>
          </c:tx>
          <c:layout/>
          <c:overlay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28816"/>
        <c:crosses val="autoZero"/>
        <c:auto val="1"/>
        <c:lblAlgn val="ctr"/>
        <c:lblOffset val="100"/>
        <c:noMultiLvlLbl val="0"/>
      </c:catAx>
      <c:valAx>
        <c:axId val="2601288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SALES</a:t>
                </a:r>
                <a:endParaRPr lang="en-US"/>
              </a:p>
            </c:rich>
          </c:tx>
          <c:layout/>
          <c:overlay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crossAx val="26012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sqref="A1:H1"/>
    </sheetView>
  </sheetViews>
  <sheetFormatPr defaultRowHeight="15" x14ac:dyDescent="0.25"/>
  <cols>
    <col min="1" max="1" width="22.28515625" customWidth="1"/>
    <col min="2" max="2" width="13.5703125" bestFit="1" customWidth="1"/>
    <col min="3" max="3" width="11.28515625" customWidth="1"/>
    <col min="4" max="4" width="14.5703125" bestFit="1" customWidth="1"/>
    <col min="5" max="5" width="11.28515625" bestFit="1" customWidth="1"/>
    <col min="6" max="6" width="11.42578125" bestFit="1" customWidth="1"/>
    <col min="7" max="7" width="15.5703125" bestFit="1" customWidth="1"/>
    <col min="8" max="8" width="11.140625" bestFit="1" customWidth="1"/>
  </cols>
  <sheetData>
    <row r="1" spans="1:9" ht="33.7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9" ht="20.25" thickBot="1" x14ac:dyDescent="0.35">
      <c r="A2" s="18" t="s">
        <v>19</v>
      </c>
      <c r="B2" s="18"/>
      <c r="C2" s="18"/>
      <c r="D2" s="18"/>
      <c r="E2" s="18"/>
      <c r="F2" s="18"/>
      <c r="G2" s="18"/>
      <c r="H2" s="18"/>
    </row>
    <row r="3" spans="1:9" ht="15.75" thickTop="1" x14ac:dyDescent="0.25"/>
    <row r="4" spans="1:9" ht="16.5" customHeight="1" x14ac:dyDescent="0.25">
      <c r="A4" s="6"/>
      <c r="B4" s="6">
        <v>2015</v>
      </c>
      <c r="C4" s="6">
        <v>2016</v>
      </c>
      <c r="D4" s="7" t="s">
        <v>24</v>
      </c>
      <c r="E4" s="6" t="s">
        <v>16</v>
      </c>
      <c r="F4" s="6" t="s">
        <v>25</v>
      </c>
      <c r="G4" s="7" t="s">
        <v>8</v>
      </c>
      <c r="H4" s="6" t="s">
        <v>17</v>
      </c>
      <c r="I4" s="15" t="s">
        <v>26</v>
      </c>
    </row>
    <row r="5" spans="1:9" x14ac:dyDescent="0.25">
      <c r="A5" s="3" t="s">
        <v>9</v>
      </c>
      <c r="B5" s="4">
        <v>3233</v>
      </c>
      <c r="C5" s="4">
        <v>5688</v>
      </c>
      <c r="D5" s="4">
        <f t="shared" ref="D5:D15" si="0">C5-B5</f>
        <v>2455</v>
      </c>
      <c r="E5" s="5">
        <f t="shared" ref="E5:E15" si="1">D5/B5</f>
        <v>0.75935663470460868</v>
      </c>
      <c r="F5" s="4">
        <f t="shared" ref="F5:F15" si="2">B5+C5</f>
        <v>8921</v>
      </c>
      <c r="G5" s="4">
        <v>1200</v>
      </c>
      <c r="H5" s="14">
        <f t="shared" ref="H5:H15" si="3">F5-G5</f>
        <v>7721</v>
      </c>
      <c r="I5" s="16"/>
    </row>
    <row r="6" spans="1:9" x14ac:dyDescent="0.25">
      <c r="A6" s="3" t="s">
        <v>27</v>
      </c>
      <c r="B6" s="4">
        <v>2144</v>
      </c>
      <c r="C6" s="4">
        <v>7632</v>
      </c>
      <c r="D6" s="4">
        <f t="shared" si="0"/>
        <v>5488</v>
      </c>
      <c r="E6" s="5">
        <f t="shared" si="1"/>
        <v>2.5597014925373136</v>
      </c>
      <c r="F6" s="4">
        <f t="shared" si="2"/>
        <v>9776</v>
      </c>
      <c r="G6" s="4">
        <v>1200</v>
      </c>
      <c r="H6" s="14">
        <f t="shared" si="3"/>
        <v>8576</v>
      </c>
      <c r="I6" s="16"/>
    </row>
    <row r="7" spans="1:9" x14ac:dyDescent="0.25">
      <c r="A7" s="3" t="s">
        <v>10</v>
      </c>
      <c r="B7" s="4">
        <v>6587</v>
      </c>
      <c r="C7" s="4">
        <v>5644</v>
      </c>
      <c r="D7" s="4">
        <f t="shared" si="0"/>
        <v>-943</v>
      </c>
      <c r="E7" s="5">
        <f t="shared" si="1"/>
        <v>-0.14316077121603157</v>
      </c>
      <c r="F7" s="4">
        <f t="shared" si="2"/>
        <v>12231</v>
      </c>
      <c r="G7" s="4">
        <v>1575</v>
      </c>
      <c r="H7" s="14">
        <f t="shared" si="3"/>
        <v>10656</v>
      </c>
      <c r="I7" s="16"/>
    </row>
    <row r="8" spans="1:9" x14ac:dyDescent="0.25">
      <c r="A8" s="3" t="s">
        <v>12</v>
      </c>
      <c r="B8" s="4">
        <v>3277</v>
      </c>
      <c r="C8" s="4">
        <v>9855</v>
      </c>
      <c r="D8" s="4">
        <f t="shared" si="0"/>
        <v>6578</v>
      </c>
      <c r="E8" s="5">
        <f t="shared" si="1"/>
        <v>2.0073237717424472</v>
      </c>
      <c r="F8" s="4">
        <f t="shared" si="2"/>
        <v>13132</v>
      </c>
      <c r="G8" s="4">
        <v>2200</v>
      </c>
      <c r="H8" s="14">
        <f t="shared" si="3"/>
        <v>10932</v>
      </c>
      <c r="I8" s="16"/>
    </row>
    <row r="9" spans="1:9" x14ac:dyDescent="0.25">
      <c r="A9" s="3" t="s">
        <v>15</v>
      </c>
      <c r="B9" s="4">
        <v>5987</v>
      </c>
      <c r="C9" s="4">
        <v>8755</v>
      </c>
      <c r="D9" s="4">
        <f t="shared" si="0"/>
        <v>2768</v>
      </c>
      <c r="E9" s="5">
        <f t="shared" si="1"/>
        <v>0.46233505929513946</v>
      </c>
      <c r="F9" s="4">
        <f t="shared" si="2"/>
        <v>14742</v>
      </c>
      <c r="G9" s="4">
        <v>1200</v>
      </c>
      <c r="H9" s="14">
        <f t="shared" si="3"/>
        <v>13542</v>
      </c>
      <c r="I9" s="16"/>
    </row>
    <row r="10" spans="1:9" x14ac:dyDescent="0.25">
      <c r="A10" s="3" t="s">
        <v>11</v>
      </c>
      <c r="B10" s="4">
        <v>6755</v>
      </c>
      <c r="C10" s="4">
        <v>8643</v>
      </c>
      <c r="D10" s="4">
        <f t="shared" si="0"/>
        <v>1888</v>
      </c>
      <c r="E10" s="5">
        <f t="shared" si="1"/>
        <v>0.27949666913397481</v>
      </c>
      <c r="F10" s="4">
        <f t="shared" si="2"/>
        <v>15398</v>
      </c>
      <c r="G10" s="4">
        <v>1500</v>
      </c>
      <c r="H10" s="14">
        <f t="shared" si="3"/>
        <v>13898</v>
      </c>
      <c r="I10" s="16"/>
    </row>
    <row r="11" spans="1:9" x14ac:dyDescent="0.25">
      <c r="A11" s="3" t="s">
        <v>14</v>
      </c>
      <c r="B11" s="4">
        <v>7643</v>
      </c>
      <c r="C11" s="4">
        <v>8976</v>
      </c>
      <c r="D11" s="4">
        <f t="shared" si="0"/>
        <v>1333</v>
      </c>
      <c r="E11" s="5">
        <f t="shared" si="1"/>
        <v>0.17440795499149547</v>
      </c>
      <c r="F11" s="4">
        <f t="shared" si="2"/>
        <v>16619</v>
      </c>
      <c r="G11" s="4">
        <v>2200</v>
      </c>
      <c r="H11" s="14">
        <f t="shared" si="3"/>
        <v>14419</v>
      </c>
      <c r="I11" s="16"/>
    </row>
    <row r="12" spans="1:9" ht="12.75" customHeight="1" x14ac:dyDescent="0.25">
      <c r="A12" s="3" t="s">
        <v>28</v>
      </c>
      <c r="B12" s="4">
        <v>7654</v>
      </c>
      <c r="C12" s="4">
        <v>10987</v>
      </c>
      <c r="D12" s="4">
        <f t="shared" si="0"/>
        <v>3333</v>
      </c>
      <c r="E12" s="5">
        <f t="shared" si="1"/>
        <v>0.43545858374706037</v>
      </c>
      <c r="F12" s="4">
        <f t="shared" si="2"/>
        <v>18641</v>
      </c>
      <c r="G12" s="4">
        <v>2500</v>
      </c>
      <c r="H12" s="14">
        <f t="shared" si="3"/>
        <v>16141</v>
      </c>
      <c r="I12" s="16"/>
    </row>
    <row r="13" spans="1:9" x14ac:dyDescent="0.25">
      <c r="A13" s="3" t="s">
        <v>13</v>
      </c>
      <c r="B13" s="4">
        <v>8755</v>
      </c>
      <c r="C13" s="4">
        <v>10667</v>
      </c>
      <c r="D13" s="4">
        <f t="shared" si="0"/>
        <v>1912</v>
      </c>
      <c r="E13" s="5">
        <f t="shared" si="1"/>
        <v>0.2183894917190177</v>
      </c>
      <c r="F13" s="4">
        <f t="shared" si="2"/>
        <v>19422</v>
      </c>
      <c r="G13" s="4">
        <v>2400</v>
      </c>
      <c r="H13" s="14">
        <f t="shared" si="3"/>
        <v>17022</v>
      </c>
      <c r="I13" s="16"/>
    </row>
    <row r="14" spans="1:9" x14ac:dyDescent="0.25">
      <c r="A14" s="3" t="s">
        <v>2</v>
      </c>
      <c r="B14" s="4">
        <v>10988</v>
      </c>
      <c r="C14" s="4">
        <v>12025</v>
      </c>
      <c r="D14" s="4">
        <f t="shared" si="0"/>
        <v>1037</v>
      </c>
      <c r="E14" s="5">
        <f t="shared" si="1"/>
        <v>9.4375682562795771E-2</v>
      </c>
      <c r="F14" s="4">
        <f t="shared" si="2"/>
        <v>23013</v>
      </c>
      <c r="G14" s="4">
        <v>2000</v>
      </c>
      <c r="H14" s="14">
        <f t="shared" si="3"/>
        <v>21013</v>
      </c>
      <c r="I14" s="16"/>
    </row>
    <row r="15" spans="1:9" x14ac:dyDescent="0.25">
      <c r="A15" s="3" t="s">
        <v>1</v>
      </c>
      <c r="B15" s="4">
        <v>10876</v>
      </c>
      <c r="C15" s="4">
        <v>12550</v>
      </c>
      <c r="D15" s="4">
        <f t="shared" si="0"/>
        <v>1674</v>
      </c>
      <c r="E15" s="5">
        <f t="shared" si="1"/>
        <v>0.15391688120632585</v>
      </c>
      <c r="F15" s="4">
        <f t="shared" si="2"/>
        <v>23426</v>
      </c>
      <c r="G15" s="4">
        <v>2200</v>
      </c>
      <c r="H15" s="14">
        <f t="shared" si="3"/>
        <v>21226</v>
      </c>
      <c r="I15" s="16"/>
    </row>
    <row r="16" spans="1:9" s="2" customFormat="1" x14ac:dyDescent="0.25">
      <c r="A16" s="13" t="s">
        <v>18</v>
      </c>
      <c r="B16" s="13">
        <f>SUM(B4:B15)</f>
        <v>75914</v>
      </c>
      <c r="C16" s="13">
        <f>SUM(C4:C15)</f>
        <v>103438</v>
      </c>
      <c r="D16" s="13">
        <f>SUM(D4:D15)</f>
        <v>27523</v>
      </c>
      <c r="E16" s="13"/>
      <c r="F16" s="13">
        <f>SUM(F4:F15)</f>
        <v>175321</v>
      </c>
      <c r="G16" s="13">
        <f>SUM(G4:G15)</f>
        <v>20175</v>
      </c>
      <c r="H16" s="13">
        <f>SUM(H4:H15)</f>
        <v>155146</v>
      </c>
      <c r="I16" s="16"/>
    </row>
    <row r="18" spans="1:4" ht="15.75" x14ac:dyDescent="0.25">
      <c r="A18" s="6" t="s">
        <v>4</v>
      </c>
      <c r="B18" s="6" t="s">
        <v>5</v>
      </c>
    </row>
    <row r="19" spans="1:4" x14ac:dyDescent="0.25">
      <c r="A19" s="8" t="s">
        <v>20</v>
      </c>
      <c r="B19" s="4">
        <f>MIN(B5:C15)</f>
        <v>2144</v>
      </c>
    </row>
    <row r="20" spans="1:4" x14ac:dyDescent="0.25">
      <c r="A20" s="8" t="s">
        <v>21</v>
      </c>
      <c r="B20" s="4">
        <f>MAX(B5:C15)</f>
        <v>12550</v>
      </c>
    </row>
    <row r="21" spans="1:4" x14ac:dyDescent="0.25">
      <c r="A21" s="8" t="s">
        <v>22</v>
      </c>
      <c r="B21" s="4">
        <f>MAX(D5:D15)</f>
        <v>6578</v>
      </c>
    </row>
    <row r="22" spans="1:4" x14ac:dyDescent="0.25">
      <c r="A22" s="8" t="s">
        <v>3</v>
      </c>
      <c r="B22" s="9">
        <f>AVERAGE(E5:E15)</f>
        <v>0.63650922276583155</v>
      </c>
    </row>
    <row r="23" spans="1:4" x14ac:dyDescent="0.25">
      <c r="A23" s="8" t="s">
        <v>23</v>
      </c>
      <c r="B23" s="4">
        <f>AVERAGE(F5:F15)</f>
        <v>15938.272727272728</v>
      </c>
    </row>
    <row r="24" spans="1:4" x14ac:dyDescent="0.25">
      <c r="A24" s="8" t="s">
        <v>6</v>
      </c>
      <c r="B24" s="10">
        <f>SUM(B14,B15, C12,C13,C14,C15)*0.05</f>
        <v>3404.65</v>
      </c>
    </row>
    <row r="25" spans="1:4" x14ac:dyDescent="0.25">
      <c r="A25" s="8" t="s">
        <v>7</v>
      </c>
      <c r="B25" s="10">
        <f>H16-B24</f>
        <v>151741.35</v>
      </c>
    </row>
    <row r="26" spans="1:4" x14ac:dyDescent="0.25">
      <c r="A26" s="11"/>
      <c r="B26" s="12"/>
      <c r="D26" s="1"/>
    </row>
  </sheetData>
  <sortState ref="A5:C14">
    <sortCondition ref="C5"/>
  </sortState>
  <mergeCells count="2">
    <mergeCell ref="A1:H1"/>
    <mergeCell ref="A2:H2"/>
  </mergeCells>
  <pageMargins left="0.7" right="0.7" top="0.75" bottom="0.75" header="0.3" footer="0.3"/>
  <pageSetup fitToHeight="0" orientation="landscape" r:id="rId1"/>
  <headerFooter>
    <oddFooter>&amp;LYour Name&amp;C&amp;F&amp;R&amp;P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Sheet1!B5:C5</xm:f>
              <xm:sqref>I5</xm:sqref>
            </x14:sparkline>
            <x14:sparkline>
              <xm:f>Sheet1!B6:C6</xm:f>
              <xm:sqref>I6</xm:sqref>
            </x14:sparkline>
            <x14:sparkline>
              <xm:f>Sheet1!B7:C7</xm:f>
              <xm:sqref>I7</xm:sqref>
            </x14:sparkline>
            <x14:sparkline>
              <xm:f>Sheet1!B8:C8</xm:f>
              <xm:sqref>I8</xm:sqref>
            </x14:sparkline>
            <x14:sparkline>
              <xm:f>Sheet1!B9:C9</xm:f>
              <xm:sqref>I9</xm:sqref>
            </x14:sparkline>
            <x14:sparkline>
              <xm:f>Sheet1!B10:C10</xm:f>
              <xm:sqref>I10</xm:sqref>
            </x14:sparkline>
            <x14:sparkline>
              <xm:f>Sheet1!B11:C11</xm:f>
              <xm:sqref>I11</xm:sqref>
            </x14:sparkline>
            <x14:sparkline>
              <xm:f>Sheet1!B12:C12</xm:f>
              <xm:sqref>I12</xm:sqref>
            </x14:sparkline>
            <x14:sparkline>
              <xm:f>Sheet1!B13:C13</xm:f>
              <xm:sqref>I13</xm:sqref>
            </x14:sparkline>
            <x14:sparkline>
              <xm:f>Sheet1!B14:C14</xm:f>
              <xm:sqref>I14</xm:sqref>
            </x14:sparkline>
            <x14:sparkline>
              <xm:f>Sheet1!B15:C15</xm:f>
              <xm:sqref>I15</xm:sqref>
            </x14:sparkline>
            <x14:sparkline>
              <xm:f>Sheet1!B16:C16</xm:f>
              <xm:sqref>I16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Classes 2015-2016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</dc:creator>
  <cp:lastModifiedBy>Marjorie Hunt</cp:lastModifiedBy>
  <cp:lastPrinted>2013-04-01T19:51:08Z</cp:lastPrinted>
  <dcterms:created xsi:type="dcterms:W3CDTF">2009-01-02T18:40:01Z</dcterms:created>
  <dcterms:modified xsi:type="dcterms:W3CDTF">2013-04-01T19:51:17Z</dcterms:modified>
</cp:coreProperties>
</file>